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CA02.01" sheetId="1" r:id="rId1"/>
    <sheet name="Given CA02.01" sheetId="2" r:id="rId2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C35" authorId="0">
      <text>
        <r>
          <rPr>
            <sz val="8"/>
            <rFont val="Tahoma"/>
            <family val="2"/>
          </rPr>
          <t>Enter appropriate data in yellow cells.  Your entries will be verified. Do not round your answers.</t>
        </r>
      </text>
    </comment>
  </commentList>
</comments>
</file>

<file path=xl/sharedStrings.xml><?xml version="1.0" encoding="utf-8"?>
<sst xmlns="http://schemas.openxmlformats.org/spreadsheetml/2006/main" count="70" uniqueCount="59">
  <si>
    <t>SAVINO COMPANY</t>
  </si>
  <si>
    <t>Balance Sheet</t>
  </si>
  <si>
    <t>Current assets:</t>
  </si>
  <si>
    <t xml:space="preserve">  Cash</t>
  </si>
  <si>
    <t xml:space="preserve">  Temporary investments</t>
  </si>
  <si>
    <t xml:space="preserve">  Accounts receivable, net</t>
  </si>
  <si>
    <t xml:space="preserve">  Inventories</t>
  </si>
  <si>
    <t>Total current assets</t>
  </si>
  <si>
    <t>Property, plant and equipment:</t>
  </si>
  <si>
    <t xml:space="preserve">  Land</t>
  </si>
  <si>
    <t xml:space="preserve">  Buildings, net of depreciation</t>
  </si>
  <si>
    <t xml:space="preserve">  Equipment, net of depreciation</t>
  </si>
  <si>
    <t>Total assets</t>
  </si>
  <si>
    <t>Accounts payable</t>
  </si>
  <si>
    <t>Notes payable, current</t>
  </si>
  <si>
    <t>Other current liabilities</t>
  </si>
  <si>
    <t xml:space="preserve">  Total current liabilities</t>
  </si>
  <si>
    <t>Long-term liabilities</t>
  </si>
  <si>
    <t>Income Statement</t>
  </si>
  <si>
    <t>Sales</t>
  </si>
  <si>
    <t>Cost of goods sold</t>
  </si>
  <si>
    <t>Gross margin</t>
  </si>
  <si>
    <t>Net income</t>
  </si>
  <si>
    <t>Given Data CA02.01:</t>
  </si>
  <si>
    <t>December 31, 2003, 2002, and 2001</t>
  </si>
  <si>
    <t>Owners' equity</t>
  </si>
  <si>
    <t>Total liabilities and owners' equity</t>
  </si>
  <si>
    <t>For the Year Ended December 31, 2003, 2000, and 2001</t>
  </si>
  <si>
    <t>Operating expenses</t>
  </si>
  <si>
    <t>Data</t>
  </si>
  <si>
    <t>Total</t>
  </si>
  <si>
    <t>Total liabilities</t>
  </si>
  <si>
    <t>Total current liabilities</t>
  </si>
  <si>
    <t>Cash</t>
  </si>
  <si>
    <t>Temporary investments</t>
  </si>
  <si>
    <t>Inventories</t>
  </si>
  <si>
    <t>Land</t>
  </si>
  <si>
    <t>Buildings</t>
  </si>
  <si>
    <t>Accounts receivable</t>
  </si>
  <si>
    <t>Equipment</t>
  </si>
  <si>
    <t>Ratios</t>
  </si>
  <si>
    <t>Quick</t>
  </si>
  <si>
    <t>Current</t>
  </si>
  <si>
    <t>Return on sales</t>
  </si>
  <si>
    <t>Return on investment</t>
  </si>
  <si>
    <t>Return on owners' equity</t>
  </si>
  <si>
    <t>Debt-to-equity</t>
  </si>
  <si>
    <t>Student Name:</t>
  </si>
  <si>
    <t>Class:</t>
  </si>
  <si>
    <t>Problem CA2.1</t>
  </si>
  <si>
    <t xml:space="preserve">Developed from financial statements to calculate ratios </t>
  </si>
  <si>
    <t>for the financial perspective of the balanced scorecard (see below)</t>
  </si>
  <si>
    <t>JACOBSEN COMPANY</t>
  </si>
  <si>
    <t>Accounts receivable turnover</t>
  </si>
  <si>
    <t>Days in the collection cycle</t>
  </si>
  <si>
    <t>Inventory turnover</t>
  </si>
  <si>
    <t>Days in the selling cycle</t>
  </si>
  <si>
    <t>Accounts payable turnover</t>
  </si>
  <si>
    <t>Days in the payment cycle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</si>
</sst>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0.00000000"/>
    <numFmt numFmtId="168" formatCode="0.0000000"/>
    <numFmt numFmtId="169" formatCode="0.000000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Alignment="1" applyProtection="1">
      <alignment horizontal="centerContinuous"/>
      <protection/>
    </xf>
    <xf numFmtId="1" fontId="0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centerContinuous"/>
    </xf>
    <xf numFmtId="0" fontId="0" fillId="33" borderId="0" xfId="0" applyFont="1" applyFill="1" applyAlignment="1">
      <alignment horizontal="centerContinuous"/>
    </xf>
    <xf numFmtId="1" fontId="0" fillId="33" borderId="0" xfId="0" applyNumberFormat="1" applyFont="1" applyFill="1" applyBorder="1" applyAlignment="1">
      <alignment horizontal="centerContinuous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164" fontId="0" fillId="33" borderId="0" xfId="44" applyNumberFormat="1" applyFont="1" applyFill="1" applyAlignment="1">
      <alignment/>
    </xf>
    <xf numFmtId="165" fontId="0" fillId="33" borderId="0" xfId="42" applyNumberFormat="1" applyFont="1" applyFill="1" applyAlignment="1">
      <alignment/>
    </xf>
    <xf numFmtId="165" fontId="0" fillId="33" borderId="10" xfId="42" applyNumberFormat="1" applyFont="1" applyFill="1" applyBorder="1" applyAlignment="1">
      <alignment/>
    </xf>
    <xf numFmtId="164" fontId="0" fillId="33" borderId="10" xfId="44" applyNumberFormat="1" applyFont="1" applyFill="1" applyBorder="1" applyAlignment="1">
      <alignment/>
    </xf>
    <xf numFmtId="164" fontId="0" fillId="33" borderId="11" xfId="44" applyNumberFormat="1" applyFont="1" applyFill="1" applyBorder="1" applyAlignment="1">
      <alignment/>
    </xf>
    <xf numFmtId="165" fontId="0" fillId="33" borderId="0" xfId="42" applyNumberFormat="1" applyFont="1" applyFill="1" applyBorder="1" applyAlignment="1" applyProtection="1">
      <alignment/>
      <protection/>
    </xf>
    <xf numFmtId="165" fontId="0" fillId="33" borderId="0" xfId="42" applyNumberFormat="1" applyFont="1" applyFill="1" applyBorder="1" applyAlignment="1">
      <alignment/>
    </xf>
    <xf numFmtId="165" fontId="0" fillId="33" borderId="0" xfId="42" applyNumberFormat="1" applyFont="1" applyFill="1" applyAlignment="1">
      <alignment horizontal="centerContinuous"/>
    </xf>
    <xf numFmtId="165" fontId="0" fillId="33" borderId="0" xfId="42" applyNumberFormat="1" applyFont="1" applyFill="1" applyBorder="1" applyAlignment="1">
      <alignment horizontal="centerContinuous"/>
    </xf>
    <xf numFmtId="165" fontId="0" fillId="33" borderId="0" xfId="42" applyNumberFormat="1" applyFont="1" applyFill="1" applyBorder="1" applyAlignment="1" applyProtection="1">
      <alignment horizontal="centerContinuous"/>
      <protection/>
    </xf>
    <xf numFmtId="0" fontId="0" fillId="33" borderId="10" xfId="42" applyNumberFormat="1" applyFont="1" applyFill="1" applyBorder="1" applyAlignment="1">
      <alignment horizontal="center"/>
    </xf>
    <xf numFmtId="164" fontId="0" fillId="33" borderId="0" xfId="44" applyNumberFormat="1" applyFont="1" applyFill="1" applyAlignment="1">
      <alignment/>
    </xf>
    <xf numFmtId="1" fontId="0" fillId="33" borderId="0" xfId="0" applyNumberFormat="1" applyFont="1" applyFill="1" applyBorder="1" applyAlignment="1">
      <alignment/>
    </xf>
    <xf numFmtId="165" fontId="0" fillId="33" borderId="0" xfId="42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Continuous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 horizontal="centerContinuous"/>
    </xf>
    <xf numFmtId="173" fontId="0" fillId="35" borderId="12" xfId="0" applyNumberFormat="1" applyFill="1" applyBorder="1" applyAlignment="1">
      <alignment/>
    </xf>
    <xf numFmtId="0" fontId="0" fillId="35" borderId="1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zoomScalePageLayoutView="0" workbookViewId="0" topLeftCell="A22">
      <selection activeCell="C1" sqref="C1"/>
    </sheetView>
  </sheetViews>
  <sheetFormatPr defaultColWidth="9.140625" defaultRowHeight="12.75"/>
  <cols>
    <col min="1" max="1" width="29.140625" style="0" bestFit="1" customWidth="1"/>
    <col min="2" max="4" width="10.28125" style="0" bestFit="1" customWidth="1"/>
    <col min="5" max="5" width="9.57421875" style="0" bestFit="1" customWidth="1"/>
    <col min="6" max="7" width="9.7109375" style="0" bestFit="1" customWidth="1"/>
  </cols>
  <sheetData>
    <row r="1" spans="2:3" ht="12.75">
      <c r="B1" s="25" t="s">
        <v>47</v>
      </c>
      <c r="C1" s="26"/>
    </row>
    <row r="2" spans="2:3" ht="12.75">
      <c r="B2" s="25" t="s">
        <v>48</v>
      </c>
      <c r="C2" s="26"/>
    </row>
    <row r="3" spans="2:3" ht="12.75">
      <c r="B3" s="27"/>
      <c r="C3" s="28" t="s">
        <v>49</v>
      </c>
    </row>
    <row r="5" spans="1:4" ht="12.75">
      <c r="A5" s="5" t="s">
        <v>52</v>
      </c>
      <c r="B5" s="6"/>
      <c r="C5" s="6"/>
      <c r="D5" s="7"/>
    </row>
    <row r="6" spans="1:4" ht="12.75">
      <c r="A6" s="6" t="s">
        <v>50</v>
      </c>
      <c r="B6" s="6"/>
      <c r="C6" s="6"/>
      <c r="D6" s="7"/>
    </row>
    <row r="7" spans="1:4" ht="12.75">
      <c r="A7" s="6" t="s">
        <v>51</v>
      </c>
      <c r="B7" s="6"/>
      <c r="C7" s="6"/>
      <c r="D7" s="7"/>
    </row>
    <row r="8" spans="1:4" ht="12.75">
      <c r="A8" s="6"/>
      <c r="B8" s="6"/>
      <c r="C8" s="6"/>
      <c r="D8" s="6"/>
    </row>
    <row r="9" spans="1:4" ht="12.75">
      <c r="A9" s="29" t="s">
        <v>29</v>
      </c>
      <c r="B9" s="30">
        <v>2005</v>
      </c>
      <c r="C9" s="30">
        <v>2004</v>
      </c>
      <c r="D9" s="30">
        <v>2003</v>
      </c>
    </row>
    <row r="10" spans="1:4" ht="12.75">
      <c r="A10" s="8" t="s">
        <v>33</v>
      </c>
      <c r="B10" s="23">
        <v>42000</v>
      </c>
      <c r="C10" s="23">
        <v>41000</v>
      </c>
      <c r="D10" s="23">
        <v>39000</v>
      </c>
    </row>
    <row r="11" spans="1:4" ht="12.75">
      <c r="A11" s="8" t="s">
        <v>34</v>
      </c>
      <c r="B11" s="23">
        <v>14000</v>
      </c>
      <c r="C11" s="23">
        <v>10000</v>
      </c>
      <c r="D11" s="23">
        <v>9000</v>
      </c>
    </row>
    <row r="12" spans="1:4" ht="12.75">
      <c r="A12" s="8" t="s">
        <v>38</v>
      </c>
      <c r="B12" s="23">
        <v>192000</v>
      </c>
      <c r="C12" s="23">
        <v>178000</v>
      </c>
      <c r="D12" s="23">
        <v>152000</v>
      </c>
    </row>
    <row r="13" spans="1:4" ht="12.75">
      <c r="A13" s="8" t="s">
        <v>35</v>
      </c>
      <c r="B13" s="23">
        <v>248000</v>
      </c>
      <c r="C13" s="23">
        <v>301000</v>
      </c>
      <c r="D13" s="23">
        <v>316000</v>
      </c>
    </row>
    <row r="14" spans="1:4" ht="12.75">
      <c r="A14" s="8" t="s">
        <v>30</v>
      </c>
      <c r="B14" s="23">
        <f>SUM(B10:B13)</f>
        <v>496000</v>
      </c>
      <c r="C14" s="23">
        <f>SUM(C10:C13)</f>
        <v>530000</v>
      </c>
      <c r="D14" s="23">
        <f>SUM(D10:D13)</f>
        <v>516000</v>
      </c>
    </row>
    <row r="15" spans="1:4" ht="12.75">
      <c r="A15" s="8" t="s">
        <v>36</v>
      </c>
      <c r="B15" s="23">
        <v>75000</v>
      </c>
      <c r="C15" s="23">
        <v>75000</v>
      </c>
      <c r="D15" s="23">
        <v>75000</v>
      </c>
    </row>
    <row r="16" spans="1:4" ht="12.75">
      <c r="A16" s="8" t="s">
        <v>37</v>
      </c>
      <c r="B16" s="23">
        <v>430000</v>
      </c>
      <c r="C16" s="23">
        <v>445000</v>
      </c>
      <c r="D16" s="23">
        <v>305000</v>
      </c>
    </row>
    <row r="17" spans="1:4" ht="12.75">
      <c r="A17" s="8" t="s">
        <v>39</v>
      </c>
      <c r="B17" s="23">
        <v>28000</v>
      </c>
      <c r="C17" s="23">
        <v>29000</v>
      </c>
      <c r="D17" s="23">
        <v>32000</v>
      </c>
    </row>
    <row r="18" spans="1:4" ht="12.75">
      <c r="A18" s="8" t="s">
        <v>12</v>
      </c>
      <c r="B18" s="23">
        <f>SUM(B14:B17)</f>
        <v>1029000</v>
      </c>
      <c r="C18" s="23">
        <f>SUM(C14:C17)</f>
        <v>1079000</v>
      </c>
      <c r="D18" s="23">
        <f>SUM(D14:D17)</f>
        <v>928000</v>
      </c>
    </row>
    <row r="19" spans="1:4" ht="12.75">
      <c r="A19" s="8"/>
      <c r="B19" s="23"/>
      <c r="C19" s="23"/>
      <c r="D19" s="23"/>
    </row>
    <row r="20" spans="1:4" ht="12.75">
      <c r="A20" s="8" t="s">
        <v>32</v>
      </c>
      <c r="B20" s="23">
        <v>178000</v>
      </c>
      <c r="C20" s="23">
        <v>207000</v>
      </c>
      <c r="D20" s="23">
        <v>209000</v>
      </c>
    </row>
    <row r="21" spans="1:4" ht="12.75">
      <c r="A21" s="8" t="s">
        <v>17</v>
      </c>
      <c r="B21" s="23">
        <v>90000</v>
      </c>
      <c r="C21" s="23">
        <v>90000</v>
      </c>
      <c r="D21" s="23">
        <v>90000</v>
      </c>
    </row>
    <row r="22" spans="1:4" ht="12.75">
      <c r="A22" s="8" t="s">
        <v>31</v>
      </c>
      <c r="B22" s="23">
        <f>B21+B20</f>
        <v>268000</v>
      </c>
      <c r="C22" s="23">
        <f>C21+C20</f>
        <v>297000</v>
      </c>
      <c r="D22" s="23">
        <f>D21+D20</f>
        <v>299000</v>
      </c>
    </row>
    <row r="23" spans="1:4" ht="12.75">
      <c r="A23" s="8" t="s">
        <v>25</v>
      </c>
      <c r="B23" s="23">
        <v>761000</v>
      </c>
      <c r="C23" s="23">
        <v>782000</v>
      </c>
      <c r="D23" s="23">
        <v>629000</v>
      </c>
    </row>
    <row r="24" spans="1:4" ht="12.75">
      <c r="A24" s="8" t="s">
        <v>26</v>
      </c>
      <c r="B24" s="23">
        <f>B22+B23</f>
        <v>1029000</v>
      </c>
      <c r="C24" s="23">
        <f>C22+C23</f>
        <v>1079000</v>
      </c>
      <c r="D24" s="23">
        <f>D22+D23</f>
        <v>928000</v>
      </c>
    </row>
    <row r="25" spans="1:4" ht="12.75">
      <c r="A25" s="8"/>
      <c r="B25" s="11"/>
      <c r="C25" s="15"/>
      <c r="D25" s="11"/>
    </row>
    <row r="26" spans="1:4" ht="12.75">
      <c r="A26" s="8" t="s">
        <v>19</v>
      </c>
      <c r="B26" s="23">
        <v>2085000</v>
      </c>
      <c r="C26" s="23">
        <v>1920000</v>
      </c>
      <c r="D26" s="23">
        <v>1880000</v>
      </c>
    </row>
    <row r="27" spans="1:4" ht="12.75">
      <c r="A27" s="8" t="s">
        <v>20</v>
      </c>
      <c r="B27" s="23">
        <v>1409000</v>
      </c>
      <c r="C27" s="23">
        <v>1297000</v>
      </c>
      <c r="D27" s="23">
        <v>1165000</v>
      </c>
    </row>
    <row r="28" spans="1:4" ht="12.75">
      <c r="A28" s="8" t="s">
        <v>21</v>
      </c>
      <c r="B28" s="23">
        <f>+B26-B27</f>
        <v>676000</v>
      </c>
      <c r="C28" s="23">
        <f>+C26-C27</f>
        <v>623000</v>
      </c>
      <c r="D28" s="23">
        <f>+D26-D27</f>
        <v>715000</v>
      </c>
    </row>
    <row r="29" spans="1:4" ht="12.75">
      <c r="A29" s="22" t="s">
        <v>22</v>
      </c>
      <c r="B29" s="23">
        <v>60000</v>
      </c>
      <c r="C29" s="23">
        <v>65000</v>
      </c>
      <c r="D29" s="23">
        <v>63000</v>
      </c>
    </row>
    <row r="31" spans="1:4" ht="12.75">
      <c r="A31" s="5" t="s">
        <v>52</v>
      </c>
      <c r="B31" s="6"/>
      <c r="C31" s="6"/>
      <c r="D31" s="36"/>
    </row>
    <row r="32" spans="1:4" ht="12.75">
      <c r="A32" s="31" t="s">
        <v>40</v>
      </c>
      <c r="B32" s="6"/>
      <c r="C32" s="6"/>
      <c r="D32" s="36"/>
    </row>
    <row r="33" spans="1:4" ht="12.75">
      <c r="A33" s="6"/>
      <c r="B33" s="6"/>
      <c r="C33" s="6"/>
      <c r="D33" s="24"/>
    </row>
    <row r="34" spans="1:6" ht="12.75">
      <c r="A34" s="29"/>
      <c r="B34" s="33"/>
      <c r="C34" s="30">
        <v>2005</v>
      </c>
      <c r="D34" s="30">
        <v>2004</v>
      </c>
      <c r="E34" s="34"/>
      <c r="F34" s="4"/>
    </row>
    <row r="35" spans="1:6" ht="12.75">
      <c r="A35" s="8" t="s">
        <v>41</v>
      </c>
      <c r="B35" s="32">
        <f>IF(C35="","",IF(C35=1.39325842696629,"Correct! -»","Try again ! -»"))</f>
      </c>
      <c r="C35" s="37"/>
      <c r="D35" s="37"/>
      <c r="E35" s="35">
        <f>IF(D35="","",IF(D35=1.10628019323672,"«- Correct!","«- Try again!"))</f>
      </c>
      <c r="F35" s="4"/>
    </row>
    <row r="36" spans="1:6" ht="12.75">
      <c r="A36" s="8" t="s">
        <v>42</v>
      </c>
      <c r="B36" s="32">
        <f>IF(C36="","",IF(C36=2.78651685393258,"Correct! -»","Try again ! -»"))</f>
      </c>
      <c r="C36" s="37"/>
      <c r="D36" s="37"/>
      <c r="E36" s="35">
        <f>IF(D36="","",IF(D36=2.56038647342995,"«- Correct!","«- Try again!"))</f>
      </c>
      <c r="F36" s="4"/>
    </row>
    <row r="37" spans="1:6" ht="12.75">
      <c r="A37" s="8" t="s">
        <v>21</v>
      </c>
      <c r="B37" s="32">
        <f>IF(C37="","",IF(C37=0.324220623501199,"Correct! -»","Try again ! -»"))</f>
      </c>
      <c r="C37" s="37"/>
      <c r="D37" s="37"/>
      <c r="E37" s="35">
        <f>IF(D37="","",IF(D37=0.324479166666667,"«- Correct!","«- Try again!"))</f>
      </c>
      <c r="F37" s="4"/>
    </row>
    <row r="38" spans="1:6" ht="12.75">
      <c r="A38" s="8" t="s">
        <v>43</v>
      </c>
      <c r="B38" s="32">
        <f>IF(C38="","",IF(C38=0.0287769784172662,"Correct! -»","Try again ! -»"))</f>
      </c>
      <c r="C38" s="37"/>
      <c r="D38" s="37"/>
      <c r="E38" s="35">
        <f>IF(D38="","",IF(D38=0.0338541666666667,"«- Correct!","«- Try again!"))</f>
      </c>
      <c r="F38" s="4"/>
    </row>
    <row r="39" spans="1:6" ht="12.75">
      <c r="A39" s="8" t="s">
        <v>44</v>
      </c>
      <c r="B39" s="32">
        <f>IF(C39="","",IF(C39=0.0569259962049336,"Correct! -»","Try again ! -»"))</f>
      </c>
      <c r="C39" s="37"/>
      <c r="D39" s="37"/>
      <c r="E39" s="35">
        <f>IF(D39="","",IF(D39=0.064773293472845,"«- Correct!","«- Try again!"))</f>
      </c>
      <c r="F39" s="4"/>
    </row>
    <row r="40" spans="1:6" ht="12.75">
      <c r="A40" s="8" t="s">
        <v>45</v>
      </c>
      <c r="B40" s="32">
        <f>IF(C40="","",IF(C40=0.0777705767984446,"Correct! -»","Try again ! -»"))</f>
      </c>
      <c r="C40" s="37"/>
      <c r="D40" s="37"/>
      <c r="E40" s="35">
        <f>IF(D40="","",IF(D40=0.0921332388377038,"«- Correct!","«- Try again!"))</f>
      </c>
      <c r="F40" s="4"/>
    </row>
    <row r="41" spans="1:6" ht="12.75">
      <c r="A41" s="8" t="s">
        <v>46</v>
      </c>
      <c r="B41" s="32">
        <f>IF(C41="","",IF(C41=0.352168199737188,"Correct! -»","Try again ! -»"))</f>
      </c>
      <c r="C41" s="37"/>
      <c r="D41" s="37"/>
      <c r="E41" s="35"/>
      <c r="F41" s="4"/>
    </row>
    <row r="42" spans="1:6" ht="12.75">
      <c r="A42" s="8" t="s">
        <v>53</v>
      </c>
      <c r="B42" s="24"/>
      <c r="C42" s="38"/>
      <c r="D42" s="38"/>
      <c r="F42" s="4"/>
    </row>
    <row r="43" spans="1:6" ht="12.75">
      <c r="A43" s="8" t="s">
        <v>54</v>
      </c>
      <c r="B43" s="24"/>
      <c r="C43" s="38"/>
      <c r="D43" s="38"/>
      <c r="F43" s="4"/>
    </row>
    <row r="44" spans="1:4" ht="12.75">
      <c r="A44" s="8" t="s">
        <v>55</v>
      </c>
      <c r="B44" s="24"/>
      <c r="C44" s="38"/>
      <c r="D44" s="38"/>
    </row>
    <row r="45" spans="1:4" ht="12.75">
      <c r="A45" s="8" t="s">
        <v>56</v>
      </c>
      <c r="B45" s="24"/>
      <c r="C45" s="38"/>
      <c r="D45" s="38"/>
    </row>
    <row r="46" spans="1:4" ht="12.75">
      <c r="A46" s="8" t="s">
        <v>57</v>
      </c>
      <c r="B46" s="24"/>
      <c r="C46" s="38"/>
      <c r="D46" s="38"/>
    </row>
    <row r="47" spans="1:4" ht="12.75">
      <c r="A47" s="8" t="s">
        <v>58</v>
      </c>
      <c r="B47" s="24"/>
      <c r="C47" s="38"/>
      <c r="D47" s="38"/>
    </row>
  </sheetData>
  <sheetProtection/>
  <printOptions horizontalCentered="1"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8.57421875" style="0" bestFit="1" customWidth="1"/>
    <col min="2" max="4" width="11.28125" style="0" bestFit="1" customWidth="1"/>
  </cols>
  <sheetData>
    <row r="1" spans="1:4" ht="12.75">
      <c r="A1" s="1" t="s">
        <v>23</v>
      </c>
      <c r="B1" s="1"/>
      <c r="C1" s="1"/>
      <c r="D1" s="1"/>
    </row>
    <row r="2" spans="1:4" ht="12.75">
      <c r="A2" s="2"/>
      <c r="B2" s="3"/>
      <c r="C2" s="3"/>
      <c r="D2" s="1"/>
    </row>
    <row r="3" spans="1:4" ht="12.75">
      <c r="A3" s="5" t="s">
        <v>0</v>
      </c>
      <c r="B3" s="6"/>
      <c r="C3" s="6"/>
      <c r="D3" s="7"/>
    </row>
    <row r="4" spans="1:4" ht="12.75">
      <c r="A4" s="6" t="s">
        <v>1</v>
      </c>
      <c r="B4" s="6"/>
      <c r="C4" s="6"/>
      <c r="D4" s="7"/>
    </row>
    <row r="5" spans="1:4" ht="12.75">
      <c r="A5" s="6" t="s">
        <v>24</v>
      </c>
      <c r="B5" s="6"/>
      <c r="C5" s="6"/>
      <c r="D5" s="6"/>
    </row>
    <row r="6" spans="1:4" ht="12.75">
      <c r="A6" s="6"/>
      <c r="B6" s="6"/>
      <c r="C6" s="6"/>
      <c r="D6" s="6"/>
    </row>
    <row r="7" spans="1:4" ht="12.75">
      <c r="A7" s="8"/>
      <c r="B7" s="9">
        <v>2003</v>
      </c>
      <c r="C7" s="9">
        <v>2002</v>
      </c>
      <c r="D7" s="9">
        <v>2001</v>
      </c>
    </row>
    <row r="8" spans="1:4" ht="12.75">
      <c r="A8" s="8" t="s">
        <v>2</v>
      </c>
      <c r="B8" s="8"/>
      <c r="C8" s="8"/>
      <c r="D8" s="8"/>
    </row>
    <row r="9" spans="1:4" ht="12.75">
      <c r="A9" s="8" t="s">
        <v>3</v>
      </c>
      <c r="B9" s="10">
        <v>42000</v>
      </c>
      <c r="C9" s="10">
        <v>41000</v>
      </c>
      <c r="D9" s="10">
        <v>39000</v>
      </c>
    </row>
    <row r="10" spans="1:4" ht="12.75">
      <c r="A10" s="8" t="s">
        <v>4</v>
      </c>
      <c r="B10" s="11">
        <v>14000</v>
      </c>
      <c r="C10" s="11">
        <v>10000</v>
      </c>
      <c r="D10" s="11">
        <v>9000</v>
      </c>
    </row>
    <row r="11" spans="1:4" ht="12.75">
      <c r="A11" s="8" t="s">
        <v>5</v>
      </c>
      <c r="B11" s="11">
        <v>192000</v>
      </c>
      <c r="C11" s="11">
        <v>178000</v>
      </c>
      <c r="D11" s="11">
        <v>152000</v>
      </c>
    </row>
    <row r="12" spans="1:4" ht="12.75">
      <c r="A12" s="8" t="s">
        <v>6</v>
      </c>
      <c r="B12" s="12">
        <v>248000</v>
      </c>
      <c r="C12" s="12">
        <v>301000</v>
      </c>
      <c r="D12" s="12">
        <v>316000</v>
      </c>
    </row>
    <row r="13" spans="1:4" ht="12.75">
      <c r="A13" s="8" t="s">
        <v>7</v>
      </c>
      <c r="B13" s="13">
        <f>SUM(B9:B12)</f>
        <v>496000</v>
      </c>
      <c r="C13" s="13">
        <f>SUM(C9:C12)</f>
        <v>530000</v>
      </c>
      <c r="D13" s="13">
        <f>SUM(D9:D12)</f>
        <v>516000</v>
      </c>
    </row>
    <row r="14" spans="1:4" ht="12.75">
      <c r="A14" s="8" t="s">
        <v>8</v>
      </c>
      <c r="B14" s="11"/>
      <c r="C14" s="11"/>
      <c r="D14" s="11"/>
    </row>
    <row r="15" spans="1:4" ht="12.75">
      <c r="A15" s="8" t="s">
        <v>9</v>
      </c>
      <c r="B15" s="10">
        <v>75000</v>
      </c>
      <c r="C15" s="10">
        <v>75000</v>
      </c>
      <c r="D15" s="10">
        <v>75000</v>
      </c>
    </row>
    <row r="16" spans="1:4" ht="12.75">
      <c r="A16" s="8" t="s">
        <v>10</v>
      </c>
      <c r="B16" s="11">
        <v>430000</v>
      </c>
      <c r="C16" s="11">
        <v>445000</v>
      </c>
      <c r="D16" s="11">
        <v>305000</v>
      </c>
    </row>
    <row r="17" spans="1:4" ht="12.75">
      <c r="A17" s="8" t="s">
        <v>11</v>
      </c>
      <c r="B17" s="12">
        <v>28000</v>
      </c>
      <c r="C17" s="12">
        <v>29000</v>
      </c>
      <c r="D17" s="12">
        <v>32000</v>
      </c>
    </row>
    <row r="18" spans="1:4" ht="13.5" thickBot="1">
      <c r="A18" s="8" t="s">
        <v>12</v>
      </c>
      <c r="B18" s="14">
        <f>SUM(B13:B17)</f>
        <v>1029000</v>
      </c>
      <c r="C18" s="14">
        <f>SUM(C13:C17)</f>
        <v>1079000</v>
      </c>
      <c r="D18" s="14">
        <f>SUM(D13:D17)</f>
        <v>928000</v>
      </c>
    </row>
    <row r="19" spans="1:4" ht="13.5" thickTop="1">
      <c r="A19" s="8"/>
      <c r="B19" s="11"/>
      <c r="C19" s="11"/>
      <c r="D19" s="11"/>
    </row>
    <row r="20" spans="1:4" ht="12.75">
      <c r="A20" s="8" t="s">
        <v>13</v>
      </c>
      <c r="B20" s="10">
        <v>98000</v>
      </c>
      <c r="C20" s="10">
        <v>106000</v>
      </c>
      <c r="D20" s="10">
        <v>110000</v>
      </c>
    </row>
    <row r="21" spans="1:4" ht="12.75">
      <c r="A21" s="8" t="s">
        <v>14</v>
      </c>
      <c r="B21" s="11">
        <v>38000</v>
      </c>
      <c r="C21" s="11">
        <v>60000</v>
      </c>
      <c r="D21" s="11">
        <v>60000</v>
      </c>
    </row>
    <row r="22" spans="1:4" ht="12.75">
      <c r="A22" s="8" t="s">
        <v>15</v>
      </c>
      <c r="B22" s="12">
        <v>42000</v>
      </c>
      <c r="C22" s="12">
        <v>41000</v>
      </c>
      <c r="D22" s="12">
        <v>39000</v>
      </c>
    </row>
    <row r="23" spans="1:4" ht="12.75">
      <c r="A23" s="8" t="s">
        <v>16</v>
      </c>
      <c r="B23" s="10">
        <f>SUM(B20:B22)</f>
        <v>178000</v>
      </c>
      <c r="C23" s="10">
        <f>SUM(C20:C22)</f>
        <v>207000</v>
      </c>
      <c r="D23" s="10">
        <f>SUM(D20:D22)</f>
        <v>209000</v>
      </c>
    </row>
    <row r="24" spans="1:4" ht="12.75">
      <c r="A24" s="8" t="s">
        <v>17</v>
      </c>
      <c r="B24" s="11">
        <v>90000</v>
      </c>
      <c r="C24" s="11">
        <v>90000</v>
      </c>
      <c r="D24" s="11">
        <v>90000</v>
      </c>
    </row>
    <row r="25" spans="1:4" ht="12.75">
      <c r="A25" s="8" t="s">
        <v>25</v>
      </c>
      <c r="B25" s="12">
        <v>761000</v>
      </c>
      <c r="C25" s="12">
        <v>782000</v>
      </c>
      <c r="D25" s="12">
        <v>629000</v>
      </c>
    </row>
    <row r="26" spans="1:4" ht="13.5" thickBot="1">
      <c r="A26" s="8" t="s">
        <v>26</v>
      </c>
      <c r="B26" s="14">
        <f>SUM(B23:B25)</f>
        <v>1029000</v>
      </c>
      <c r="C26" s="14">
        <f>SUM(C23:C25)</f>
        <v>1079000</v>
      </c>
      <c r="D26" s="14">
        <f>SUM(D23:D25)</f>
        <v>928000</v>
      </c>
    </row>
    <row r="27" spans="1:4" ht="13.5" thickTop="1">
      <c r="A27" s="8"/>
      <c r="B27" s="11"/>
      <c r="C27" s="15"/>
      <c r="D27" s="11"/>
    </row>
    <row r="28" spans="1:4" ht="12.75">
      <c r="A28" s="8"/>
      <c r="B28" s="11"/>
      <c r="C28" s="16"/>
      <c r="D28" s="15"/>
    </row>
    <row r="29" spans="1:4" ht="12.75">
      <c r="A29" s="5" t="s">
        <v>0</v>
      </c>
      <c r="B29" s="17"/>
      <c r="C29" s="18"/>
      <c r="D29" s="19"/>
    </row>
    <row r="30" spans="1:4" ht="12.75">
      <c r="A30" s="6" t="s">
        <v>18</v>
      </c>
      <c r="B30" s="17"/>
      <c r="C30" s="17"/>
      <c r="D30" s="18"/>
    </row>
    <row r="31" spans="1:4" ht="12.75">
      <c r="A31" s="6" t="s">
        <v>27</v>
      </c>
      <c r="B31" s="17"/>
      <c r="C31" s="17"/>
      <c r="D31" s="18"/>
    </row>
    <row r="32" spans="1:4" ht="12.75">
      <c r="A32" s="8"/>
      <c r="B32" s="11"/>
      <c r="C32" s="11"/>
      <c r="D32" s="11"/>
    </row>
    <row r="33" spans="1:4" ht="12.75">
      <c r="A33" s="8"/>
      <c r="B33" s="20">
        <v>2003</v>
      </c>
      <c r="C33" s="20">
        <v>2002</v>
      </c>
      <c r="D33" s="20">
        <v>2001</v>
      </c>
    </row>
    <row r="34" spans="1:4" ht="12.75">
      <c r="A34" s="8" t="s">
        <v>19</v>
      </c>
      <c r="B34" s="21">
        <v>2085000</v>
      </c>
      <c r="C34" s="21">
        <v>1920000</v>
      </c>
      <c r="D34" s="21">
        <v>1880000</v>
      </c>
    </row>
    <row r="35" spans="1:4" ht="12.75">
      <c r="A35" s="8" t="s">
        <v>20</v>
      </c>
      <c r="B35" s="12">
        <v>1409000</v>
      </c>
      <c r="C35" s="12">
        <v>1297000</v>
      </c>
      <c r="D35" s="12">
        <v>1165000</v>
      </c>
    </row>
    <row r="36" spans="1:4" ht="12.75">
      <c r="A36" s="8" t="s">
        <v>21</v>
      </c>
      <c r="B36" s="21">
        <f>+B34-B35</f>
        <v>676000</v>
      </c>
      <c r="C36" s="21">
        <f>+C34-C35</f>
        <v>623000</v>
      </c>
      <c r="D36" s="21">
        <f>+D34-D35</f>
        <v>715000</v>
      </c>
    </row>
    <row r="37" spans="1:4" ht="12.75">
      <c r="A37" s="8" t="s">
        <v>28</v>
      </c>
      <c r="B37" s="12">
        <v>616000</v>
      </c>
      <c r="C37" s="12">
        <v>558000</v>
      </c>
      <c r="D37" s="12">
        <v>652000</v>
      </c>
    </row>
    <row r="38" spans="1:4" ht="13.5" thickBot="1">
      <c r="A38" s="22" t="s">
        <v>22</v>
      </c>
      <c r="B38" s="14">
        <f>+B36-B37</f>
        <v>60000</v>
      </c>
      <c r="C38" s="14">
        <f>+C36-C37</f>
        <v>65000</v>
      </c>
      <c r="D38" s="14">
        <f>+D36-D37</f>
        <v>63000</v>
      </c>
    </row>
    <row r="39" spans="1:4" ht="13.5" thickTop="1">
      <c r="A39" s="4"/>
      <c r="B39" s="4"/>
      <c r="C39" s="4"/>
      <c r="D39" s="4"/>
    </row>
  </sheetData>
  <sheetProtection/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Scott Hingle</cp:lastModifiedBy>
  <cp:lastPrinted>2002-12-29T00:39:38Z</cp:lastPrinted>
  <dcterms:created xsi:type="dcterms:W3CDTF">2002-01-03T18:06:33Z</dcterms:created>
  <dcterms:modified xsi:type="dcterms:W3CDTF">2016-09-14T14:42:49Z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-328168870</vt:i4>
  </property>
  <property fmtid="{D5CDD505-2E9C-101B-9397-08002B2CF9AE}" pid="3" name="_EmailSubject">
    <vt:lpwstr>Excel templates</vt:lpwstr>
  </property>
  <property fmtid="{D5CDD505-2E9C-101B-9397-08002B2CF9AE}" pid="4" name="_AuthorEmail">
    <vt:lpwstr>Megan_McFarlane@mcgraw-hill.com</vt:lpwstr>
  </property>
  <property fmtid="{D5CDD505-2E9C-101B-9397-08002B2CF9AE}" pid="5" name="_AuthorEmailDisplayName">
    <vt:lpwstr>McFarlane, Megan</vt:lpwstr>
  </property>
  <property fmtid="{D5CDD505-2E9C-101B-9397-08002B2CF9AE}" pid="6" name="_ReviewingToolsShownOnce">
    <vt:lpwstr/>
  </property>
</Properties>
</file>